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.imperial.ca.us\User\AD\amparochavez\Documents\Forms\Org Key &amp; Object Code Add Form\"/>
    </mc:Choice>
  </mc:AlternateContent>
  <bookViews>
    <workbookView xWindow="0" yWindow="0" windowWidth="14925" windowHeight="9030"/>
  </bookViews>
  <sheets>
    <sheet name="New ORGKEY Form" sheetId="1" r:id="rId1"/>
  </sheets>
  <definedNames>
    <definedName name="_xlnm.Print_Area" localSheetId="0">'New ORGKEY Form'!$A$1:$H$68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32" i="1" l="1"/>
  <c r="E31" i="1"/>
  <c r="E29" i="1"/>
  <c r="E33" i="1" l="1"/>
  <c r="C32" i="1"/>
  <c r="C31" i="1"/>
  <c r="E30" i="1"/>
  <c r="E26" i="1"/>
  <c r="C26" i="1"/>
  <c r="E25" i="1"/>
  <c r="E23" i="1"/>
  <c r="E20" i="1"/>
</calcChain>
</file>

<file path=xl/comments1.xml><?xml version="1.0" encoding="utf-8"?>
<comments xmlns="http://schemas.openxmlformats.org/spreadsheetml/2006/main">
  <authors>
    <author>Amparo Chavez</author>
  </authors>
  <commentList>
    <comment ref="E8" authorId="0" shapeId="0">
      <text>
        <r>
          <rPr>
            <sz val="9"/>
            <color indexed="81"/>
            <rFont val="Tahoma"/>
            <family val="2"/>
          </rPr>
          <t>Leave Blank. Org Key is Assigned by Auditor's Office.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 xml:space="preserve">The cell is formulated to not allow more than 30 characters. 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Fund Type</t>
        </r>
      </text>
    </comment>
    <comment ref="C20" authorId="0" shapeId="0">
      <text>
        <r>
          <rPr>
            <sz val="9"/>
            <color indexed="81"/>
            <rFont val="Tahoma"/>
            <family val="2"/>
          </rPr>
          <t>Must be completed by department.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Refer to the </t>
        </r>
        <r>
          <rPr>
            <b/>
            <u/>
            <sz val="9"/>
            <color indexed="81"/>
            <rFont val="Tahoma"/>
            <family val="2"/>
          </rPr>
          <t xml:space="preserve">Fund Type table </t>
        </r>
        <r>
          <rPr>
            <sz val="9"/>
            <color indexed="81"/>
            <rFont val="Tahoma"/>
            <family val="2"/>
          </rPr>
          <t xml:space="preserve">below. 
</t>
        </r>
      </text>
    </comment>
    <comment ref="C21" authorId="0" shapeId="0">
      <text>
        <r>
          <rPr>
            <sz val="9"/>
            <color indexed="81"/>
            <rFont val="Tahoma"/>
            <family val="2"/>
          </rPr>
          <t xml:space="preserve">Leave blank. Will be completed by the Auditor's Office. </t>
        </r>
      </text>
    </comment>
    <comment ref="C22" authorId="0" shapeId="0">
      <text>
        <r>
          <rPr>
            <sz val="9"/>
            <color indexed="81"/>
            <rFont val="Tahoma"/>
            <family val="2"/>
          </rPr>
          <t>Wiill always be General Operations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 xml:space="preserve">Department Function. </t>
        </r>
      </text>
    </comment>
    <comment ref="C23" authorId="0" shapeId="0">
      <text>
        <r>
          <rPr>
            <sz val="9"/>
            <color indexed="81"/>
            <rFont val="Tahoma"/>
            <family val="2"/>
          </rPr>
          <t xml:space="preserve">Must be completed by Department. Will always be </t>
        </r>
        <r>
          <rPr>
            <b/>
            <u/>
            <sz val="9"/>
            <color indexed="81"/>
            <rFont val="Tahoma"/>
            <family val="2"/>
          </rPr>
          <t xml:space="preserve">0101-Non-General Fund </t>
        </r>
        <r>
          <rPr>
            <sz val="9"/>
            <color indexed="81"/>
            <rFont val="Tahoma"/>
            <family val="2"/>
          </rPr>
          <t>unless you are requesting a GF Org Key.</t>
        </r>
      </text>
    </comment>
    <comment ref="B24" authorId="0" shapeId="0">
      <text>
        <r>
          <rPr>
            <sz val="9"/>
            <color indexed="81"/>
            <rFont val="Tahoma"/>
            <family val="2"/>
          </rPr>
          <t>Budget Function.</t>
        </r>
      </text>
    </comment>
    <comment ref="C24" authorId="0" shapeId="0">
      <text>
        <r>
          <rPr>
            <sz val="9"/>
            <color indexed="81"/>
            <rFont val="Tahoma"/>
            <family val="2"/>
          </rPr>
          <t xml:space="preserve">Must be completed by department. Refer to the </t>
        </r>
        <r>
          <rPr>
            <b/>
            <u/>
            <sz val="9"/>
            <color indexed="81"/>
            <rFont val="Tahoma"/>
            <family val="2"/>
          </rPr>
          <t>Budget Function table</t>
        </r>
        <r>
          <rPr>
            <sz val="9"/>
            <color indexed="81"/>
            <rFont val="Tahoma"/>
            <family val="2"/>
          </rPr>
          <t xml:space="preserve"> below.
</t>
        </r>
      </text>
    </comment>
    <comment ref="B25" authorId="0" shapeId="0">
      <text>
        <r>
          <rPr>
            <sz val="9"/>
            <color indexed="81"/>
            <rFont val="Tahoma"/>
            <family val="2"/>
          </rPr>
          <t>Budget Activity</t>
        </r>
      </text>
    </comment>
    <comment ref="C25" authorId="0" shapeId="0">
      <text>
        <r>
          <rPr>
            <sz val="9"/>
            <color indexed="81"/>
            <rFont val="Tahoma"/>
            <family val="2"/>
          </rPr>
          <t xml:space="preserve">Must be completed by department. Refer to the </t>
        </r>
        <r>
          <rPr>
            <b/>
            <u/>
            <sz val="9"/>
            <color indexed="81"/>
            <rFont val="Tahoma"/>
            <family val="2"/>
          </rPr>
          <t>Budget Activity table</t>
        </r>
        <r>
          <rPr>
            <sz val="9"/>
            <color indexed="81"/>
            <rFont val="Tahoma"/>
            <family val="2"/>
          </rPr>
          <t xml:space="preserve"> below.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>Fund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Category</t>
        </r>
      </text>
    </comment>
    <comment ref="C26" authorId="0" shapeId="0">
      <text>
        <r>
          <rPr>
            <sz val="9"/>
            <color indexed="81"/>
            <rFont val="Tahoma"/>
            <family val="2"/>
          </rPr>
          <t xml:space="preserve">Automatically populates when Fund Type is selected. </t>
        </r>
      </text>
    </comment>
    <comment ref="B27" authorId="0" shapeId="0">
      <text>
        <r>
          <rPr>
            <sz val="9"/>
            <color indexed="81"/>
            <rFont val="Tahoma"/>
            <family val="2"/>
          </rPr>
          <t>Security Code</t>
        </r>
      </text>
    </comment>
    <comment ref="C27" authorId="0" shapeId="0">
      <text>
        <r>
          <rPr>
            <sz val="9"/>
            <color indexed="81"/>
            <rFont val="Tahoma"/>
            <family val="2"/>
          </rPr>
          <t xml:space="preserve">Leave blank. Will be completed by the Auditor's Office. </t>
        </r>
      </text>
    </comment>
    <comment ref="B29" authorId="0" shapeId="0">
      <text>
        <r>
          <rPr>
            <sz val="9"/>
            <color indexed="81"/>
            <rFont val="Tahoma"/>
            <family val="2"/>
          </rPr>
          <t>Budget Process</t>
        </r>
      </text>
    </comment>
    <comment ref="C29" authorId="0" shapeId="0">
      <text>
        <r>
          <rPr>
            <sz val="9"/>
            <color indexed="81"/>
            <rFont val="Tahoma"/>
            <family val="2"/>
          </rPr>
          <t xml:space="preserve">Y= YES
N = NO
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>Interest Calculation</t>
        </r>
      </text>
    </comment>
    <comment ref="C30" authorId="0" shapeId="0">
      <text>
        <r>
          <rPr>
            <sz val="9"/>
            <color indexed="81"/>
            <rFont val="Tahoma"/>
            <family val="2"/>
          </rPr>
          <t>Where will the interest go to:
INT = Interest Allocated to Fund
INTG = Interest Allocated to General Fund
INTO = Interest Allocated to Operating Budget
INTF = Interest Allocated to Fund Balance
INTS = Interest Allocated to Schools</t>
        </r>
      </text>
    </comment>
    <comment ref="B31" authorId="0" shapeId="0">
      <text>
        <r>
          <rPr>
            <sz val="9"/>
            <color indexed="81"/>
            <rFont val="Tahoma"/>
            <family val="2"/>
          </rPr>
          <t>GASB 34</t>
        </r>
      </text>
    </comment>
    <comment ref="C31" authorId="0" shapeId="0">
      <text>
        <r>
          <rPr>
            <sz val="9"/>
            <color indexed="81"/>
            <rFont val="Tahoma"/>
            <family val="2"/>
          </rPr>
          <t xml:space="preserve">Automatically populates when Fund Type is selected. </t>
        </r>
      </text>
    </comment>
    <comment ref="C32" authorId="0" shapeId="0">
      <text>
        <r>
          <rPr>
            <sz val="9"/>
            <color indexed="81"/>
            <rFont val="Tahoma"/>
            <family val="2"/>
          </rPr>
          <t xml:space="preserve">Automatically populates when Fund Type is selected. 
</t>
        </r>
      </text>
    </comment>
    <comment ref="B33" authorId="0" shapeId="0">
      <text>
        <r>
          <rPr>
            <sz val="9"/>
            <color indexed="81"/>
            <rFont val="Tahoma"/>
            <family val="2"/>
          </rPr>
          <t>Fiduciary Activity: GASB 84</t>
        </r>
      </text>
    </comment>
    <comment ref="C33" authorId="0" shapeId="0">
      <text>
        <r>
          <rPr>
            <sz val="9"/>
            <color indexed="81"/>
            <rFont val="Tahoma"/>
            <family val="2"/>
          </rPr>
          <t xml:space="preserve">Must be completed by department. Refer to the </t>
        </r>
        <r>
          <rPr>
            <b/>
            <u/>
            <sz val="9"/>
            <color indexed="81"/>
            <rFont val="Tahoma"/>
            <family val="2"/>
          </rPr>
          <t>GASB 84 Fiduciary Activity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b/>
            <u/>
            <sz val="9"/>
            <color indexed="81"/>
            <rFont val="Tahoma"/>
            <family val="2"/>
          </rPr>
          <t>table</t>
        </r>
        <r>
          <rPr>
            <sz val="9"/>
            <color indexed="81"/>
            <rFont val="Tahoma"/>
            <family val="2"/>
          </rPr>
          <t xml:space="preserve"> below.
</t>
        </r>
      </text>
    </comment>
  </commentList>
</comments>
</file>

<file path=xl/sharedStrings.xml><?xml version="1.0" encoding="utf-8"?>
<sst xmlns="http://schemas.openxmlformats.org/spreadsheetml/2006/main" count="119" uniqueCount="114">
  <si>
    <t>IMPERIAL COUNTY, CALIFORNIA</t>
  </si>
  <si>
    <t>AUDITOR-CONTROLLER'S OFFICE</t>
  </si>
  <si>
    <t>IFAS ACCOUNTING SYSTEM</t>
  </si>
  <si>
    <t>ORGANIZATION KEY  CONTROL SHEET</t>
  </si>
  <si>
    <t xml:space="preserve">ORG KEY NO.(Assigned by Auditor-Controller): </t>
  </si>
  <si>
    <t xml:space="preserve">FUND NAME (Max. 30 Characters)* : </t>
  </si>
  <si>
    <t>RESPONSIBLE DEPARTMENT*:</t>
  </si>
  <si>
    <t xml:space="preserve">PURPOSE:** </t>
  </si>
  <si>
    <t>Org. Part Codes</t>
  </si>
  <si>
    <t>Description</t>
  </si>
  <si>
    <t>FD TYPE*</t>
  </si>
  <si>
    <t>FUND</t>
  </si>
  <si>
    <t>PROGRAM</t>
  </si>
  <si>
    <t>General Operations</t>
  </si>
  <si>
    <t>DP FUNC*</t>
  </si>
  <si>
    <t>BUD FUNC*</t>
  </si>
  <si>
    <t>BUD ACTV*</t>
  </si>
  <si>
    <t>FD CATEGORY</t>
  </si>
  <si>
    <t>SEC CODE</t>
  </si>
  <si>
    <t>BUD PROC*</t>
  </si>
  <si>
    <t>INT CALC*</t>
  </si>
  <si>
    <t>CATEGORY</t>
  </si>
  <si>
    <t>PRI/COMP</t>
  </si>
  <si>
    <t>FIDUCIARY ACTV*</t>
  </si>
  <si>
    <t>Fund Type</t>
  </si>
  <si>
    <t>Fund Type Description</t>
  </si>
  <si>
    <t>Bud Act</t>
  </si>
  <si>
    <t>Budget Activity</t>
  </si>
  <si>
    <t>Budget Activity Cont.</t>
  </si>
  <si>
    <t>General Fund</t>
  </si>
  <si>
    <t>Administration</t>
  </si>
  <si>
    <t>Agricultural Education</t>
  </si>
  <si>
    <t>Special Revenue Fund</t>
  </si>
  <si>
    <t>Legislative &amp; Admin</t>
  </si>
  <si>
    <t>Recreational Facilties</t>
  </si>
  <si>
    <t>Capital Projects Fund</t>
  </si>
  <si>
    <t>Finance</t>
  </si>
  <si>
    <t>Contingency</t>
  </si>
  <si>
    <t>Debt Service Fund</t>
  </si>
  <si>
    <t>Counsel</t>
  </si>
  <si>
    <t>Public Ways</t>
  </si>
  <si>
    <t>Permanent Fund</t>
  </si>
  <si>
    <t>Personnel</t>
  </si>
  <si>
    <t>Library Services</t>
  </si>
  <si>
    <t>Enterprise Fund</t>
  </si>
  <si>
    <t>EEO</t>
  </si>
  <si>
    <t>Transportation Terminal</t>
  </si>
  <si>
    <t>Internal Service Fund</t>
  </si>
  <si>
    <t>Elections</t>
  </si>
  <si>
    <t>Other Assistance</t>
  </si>
  <si>
    <t>Pension Fund</t>
  </si>
  <si>
    <t>Communcations</t>
  </si>
  <si>
    <t>Mgmt Training Program</t>
  </si>
  <si>
    <t>Private Purpose Fund</t>
  </si>
  <si>
    <t>Property Management</t>
  </si>
  <si>
    <t>Resources Conservation</t>
  </si>
  <si>
    <t>Trust/Agency Fund</t>
  </si>
  <si>
    <t>Plant Acquisition</t>
  </si>
  <si>
    <t>Cemetary Maintenance</t>
  </si>
  <si>
    <t>Investment Trust Fund</t>
  </si>
  <si>
    <t>Promotion</t>
  </si>
  <si>
    <t>Water Supply</t>
  </si>
  <si>
    <t>Component Unit</t>
  </si>
  <si>
    <t>Other General</t>
  </si>
  <si>
    <t>Water Supply &amp; Sewer</t>
  </si>
  <si>
    <t>Realignment Trust Fund</t>
  </si>
  <si>
    <t>Judicial</t>
  </si>
  <si>
    <t>Community Services</t>
  </si>
  <si>
    <t>Police Protection</t>
  </si>
  <si>
    <t>Transportation</t>
  </si>
  <si>
    <t>Bud Func</t>
  </si>
  <si>
    <t>Budget Function Description</t>
  </si>
  <si>
    <t>Detention &amp; Correction</t>
  </si>
  <si>
    <t>Federal Assistance</t>
  </si>
  <si>
    <t>Fire Protection</t>
  </si>
  <si>
    <t>Insurance</t>
  </si>
  <si>
    <t>General Government</t>
  </si>
  <si>
    <t>Protective Inspection</t>
  </si>
  <si>
    <t>Flood Control</t>
  </si>
  <si>
    <t>Public Protection</t>
  </si>
  <si>
    <t>Other Protection</t>
  </si>
  <si>
    <t>Other Education</t>
  </si>
  <si>
    <t>Public Ways &amp; Facilities</t>
  </si>
  <si>
    <t>Health</t>
  </si>
  <si>
    <t>Health &amp; Sanitation</t>
  </si>
  <si>
    <t>Sanitation</t>
  </si>
  <si>
    <t>GASB 84</t>
  </si>
  <si>
    <t>Fiduciary Activities</t>
  </si>
  <si>
    <t>Public Assistance</t>
  </si>
  <si>
    <t>Categorical Aids</t>
  </si>
  <si>
    <t>Unapportioned Collections</t>
  </si>
  <si>
    <t>Education</t>
  </si>
  <si>
    <t>General Relief</t>
  </si>
  <si>
    <t>Tax Collections-School Bonds</t>
  </si>
  <si>
    <t>Recreation</t>
  </si>
  <si>
    <t>Medical Care</t>
  </si>
  <si>
    <t>State &amp; City Rev Funds</t>
  </si>
  <si>
    <t>Medical Services</t>
  </si>
  <si>
    <t>Public Admin Guard Funds</t>
  </si>
  <si>
    <t>Hosptial Care</t>
  </si>
  <si>
    <t>Other Custodial Funds</t>
  </si>
  <si>
    <t>Special District</t>
  </si>
  <si>
    <t>Crippled Children Svcs</t>
  </si>
  <si>
    <t>Enterprise</t>
  </si>
  <si>
    <t>Veteran Services</t>
  </si>
  <si>
    <t>Reviewed</t>
  </si>
  <si>
    <t>School Administration</t>
  </si>
  <si>
    <t>By: ____________________________</t>
  </si>
  <si>
    <t xml:space="preserve">       Auditor-Controller's Office          </t>
  </si>
  <si>
    <t>By:</t>
  </si>
  <si>
    <t>*  Must be filled out by Department</t>
  </si>
  <si>
    <t>Department Signature</t>
  </si>
  <si>
    <t>** Please include any applicable Code Sections in Purpose &amp; attach backup docs.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</si>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</sst>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0000"/>
    <numFmt numFmtId="166" formatCode="00"/>
    <numFmt numFmtId="167" formatCode="000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u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</xf>
    <xf numFmtId="164" fontId="2" fillId="3" borderId="5" xfId="0" quotePrefix="1" applyNumberFormat="1" applyFont="1" applyFill="1" applyBorder="1" applyAlignment="1" applyProtection="1">
      <alignment horizontal="center"/>
    </xf>
    <xf numFmtId="165" fontId="2" fillId="2" borderId="5" xfId="0" quotePrefix="1" applyNumberFormat="1" applyFont="1" applyFill="1" applyBorder="1" applyAlignment="1" applyProtection="1">
      <alignment horizontal="center"/>
      <protection locked="0"/>
    </xf>
    <xf numFmtId="166" fontId="2" fillId="2" borderId="5" xfId="0" applyNumberFormat="1" applyFont="1" applyFill="1" applyBorder="1" applyAlignment="1" applyProtection="1">
      <alignment horizontal="center"/>
      <protection locked="0"/>
    </xf>
    <xf numFmtId="167" fontId="2" fillId="2" borderId="5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</xf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quotePrefix="1" applyProtection="1"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4" fillId="4" borderId="9" xfId="0" applyFont="1" applyFill="1" applyBorder="1" applyAlignment="1" applyProtection="1">
      <alignment horizontal="center" wrapText="1"/>
    </xf>
    <xf numFmtId="0" fontId="4" fillId="4" borderId="10" xfId="0" applyFont="1" applyFill="1" applyBorder="1" applyAlignment="1" applyProtection="1">
      <alignment horizontal="center"/>
    </xf>
    <xf numFmtId="167" fontId="0" fillId="0" borderId="0" xfId="0" applyNumberFormat="1" applyAlignment="1" applyProtection="1">
      <alignment horizontal="center"/>
    </xf>
    <xf numFmtId="0" fontId="1" fillId="0" borderId="0" xfId="0" applyFont="1" applyProtection="1"/>
    <xf numFmtId="167" fontId="5" fillId="5" borderId="11" xfId="0" applyNumberFormat="1" applyFont="1" applyFill="1" applyBorder="1" applyAlignment="1" applyProtection="1">
      <alignment horizontal="center"/>
    </xf>
    <xf numFmtId="0" fontId="5" fillId="5" borderId="12" xfId="0" applyFont="1" applyFill="1" applyBorder="1" applyProtection="1"/>
    <xf numFmtId="167" fontId="5" fillId="6" borderId="11" xfId="0" applyNumberFormat="1" applyFont="1" applyFill="1" applyBorder="1" applyAlignment="1" applyProtection="1">
      <alignment horizontal="center"/>
    </xf>
    <xf numFmtId="0" fontId="5" fillId="6" borderId="12" xfId="0" applyFont="1" applyFill="1" applyBorder="1" applyProtection="1"/>
    <xf numFmtId="0" fontId="1" fillId="0" borderId="0" xfId="0" applyFont="1" applyProtection="1">
      <protection locked="0"/>
    </xf>
    <xf numFmtId="166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166" fontId="0" fillId="0" borderId="0" xfId="0" applyNumberFormat="1" applyAlignment="1" applyProtection="1">
      <alignment horizontal="center"/>
    </xf>
    <xf numFmtId="167" fontId="5" fillId="6" borderId="13" xfId="0" applyNumberFormat="1" applyFont="1" applyFill="1" applyBorder="1" applyAlignment="1" applyProtection="1">
      <alignment horizontal="center"/>
    </xf>
    <xf numFmtId="0" fontId="5" fillId="6" borderId="14" xfId="0" applyFont="1" applyFill="1" applyBorder="1" applyProtection="1"/>
    <xf numFmtId="0" fontId="6" fillId="0" borderId="0" xfId="0" applyFont="1" applyProtection="1"/>
    <xf numFmtId="0" fontId="7" fillId="0" borderId="0" xfId="0" applyFont="1" applyProtection="1"/>
    <xf numFmtId="0" fontId="4" fillId="4" borderId="9" xfId="0" applyFont="1" applyFill="1" applyBorder="1" applyAlignment="1" applyProtection="1">
      <alignment horizontal="center" vertical="top" wrapText="1"/>
    </xf>
    <xf numFmtId="167" fontId="5" fillId="5" borderId="13" xfId="0" applyNumberFormat="1" applyFont="1" applyFill="1" applyBorder="1" applyAlignment="1" applyProtection="1">
      <alignment horizontal="center"/>
    </xf>
    <xf numFmtId="0" fontId="5" fillId="5" borderId="14" xfId="0" applyFont="1" applyFill="1" applyBorder="1" applyProtection="1"/>
    <xf numFmtId="0" fontId="0" fillId="0" borderId="0" xfId="0" applyBorder="1" applyProtection="1"/>
    <xf numFmtId="0" fontId="7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8" fillId="0" borderId="1" xfId="0" applyFont="1" applyBorder="1" applyProtection="1">
      <protection locked="0"/>
    </xf>
    <xf numFmtId="167" fontId="0" fillId="0" borderId="0" xfId="0" applyNumberForma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 indent="1"/>
    </xf>
    <xf numFmtId="0" fontId="3" fillId="0" borderId="7" xfId="0" applyFont="1" applyBorder="1" applyAlignment="1" applyProtection="1">
      <alignment horizontal="left" indent="1"/>
    </xf>
    <xf numFmtId="0" fontId="3" fillId="0" borderId="8" xfId="0" applyFont="1" applyBorder="1" applyAlignment="1" applyProtection="1">
      <alignment horizontal="left" indent="1"/>
    </xf>
    <xf numFmtId="0" fontId="2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 indent="1"/>
      <protection locked="0"/>
    </xf>
    <xf numFmtId="0" fontId="3" fillId="0" borderId="0" xfId="0" applyFont="1" applyBorder="1" applyAlignment="1" applyProtection="1">
      <alignment horizontal="left" indent="1"/>
      <protection locked="0"/>
    </xf>
  </cellXfs>
  <cellStyles count="1"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7" formatCode="000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border outline="0">
        <top style="thin">
          <color rgb="FFFFFFFF"/>
        </top>
      </border>
    </dxf>
    <dxf>
      <protection locked="1" hidden="0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7" formatCode="000"/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1" hidden="0"/>
    </dxf>
    <dxf>
      <border outline="0">
        <top style="thin">
          <color rgb="FFFFFFFF"/>
        </top>
      </border>
    </dxf>
    <dxf>
      <border outline="0">
        <bottom style="thin">
          <color rgb="FFFFFFFF"/>
        </bottom>
      </border>
    </dxf>
    <dxf>
      <protection locked="1" hidden="0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0"/>
    </dxf>
    <dxf>
      <protection locked="1" hidden="0"/>
    </dxf>
    <dxf>
      <numFmt numFmtId="167" formatCode="000"/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numFmt numFmtId="166" formatCode="00"/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49" displayName="Table149" ref="A36:B49" totalsRowShown="0" headerRowDxfId="24" dataDxfId="23">
  <tableColumns count="2">
    <tableColumn id="1" name="Fund Type" dataDxfId="22"/>
    <tableColumn id="2" name="Fund Type Description" dataDxfId="2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14510" displayName="Table14510" ref="A51:B64" totalsRowShown="0" headerRowDxfId="20" dataDxfId="19">
  <tableColumns count="2">
    <tableColumn id="1" name="Bud Func" dataDxfId="18"/>
    <tableColumn id="2" name="Budget Function Description" dataDxfId="17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145611" displayName="Table145611" ref="D36:E64" totalsRowShown="0" headerRowDxfId="16" dataDxfId="15">
  <tableColumns count="2">
    <tableColumn id="1" name="Bud Act" dataDxfId="14"/>
    <tableColumn id="2" name="Budget Activity" dataDxfId="13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713" displayName="Table713" ref="G56:H61" totalsRowShown="0" headerRowDxfId="12" dataDxfId="10" headerRowBorderDxfId="11" tableBorderDxfId="9" totalsRowBorderDxfId="8">
  <tableColumns count="2">
    <tableColumn id="1" name="GASB 84" dataDxfId="7"/>
    <tableColumn id="2" name="Fiduciary Activities" dataDxfId="6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e612" displayName="Table612" ref="G36:H54" totalsRowShown="0" headerRowDxfId="5" dataDxfId="3" headerRowBorderDxfId="4" totalsRowBorderDxfId="2">
  <tableColumns count="2">
    <tableColumn id="1" name="Bud Act" dataDxfId="1"/>
    <tableColumn id="2" name="Budget Activity Cont.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5"/>
  <sheetViews>
    <sheetView tabSelected="1" zoomScaleNormal="100" workbookViewId="0">
      <selection activeCell="J77" sqref="J77"/>
    </sheetView>
  </sheetViews>
  <sheetFormatPr defaultColWidth="8.85546875" defaultRowHeight="12.75" x14ac:dyDescent="0.2"/>
  <cols>
    <col min="1" max="1" width="6.42578125" style="2" customWidth="1"/>
    <col min="2" max="2" width="25.7109375" style="2" customWidth="1"/>
    <col min="3" max="3" width="8.7109375" style="2" customWidth="1"/>
    <col min="4" max="4" width="6.42578125" style="2" customWidth="1"/>
    <col min="5" max="5" width="24.7109375" style="2" customWidth="1"/>
    <col min="6" max="6" width="8.7109375" style="2" customWidth="1"/>
    <col min="7" max="7" width="6.42578125" style="2" customWidth="1"/>
    <col min="8" max="8" width="25.42578125" style="2" bestFit="1" customWidth="1"/>
    <col min="9" max="11" width="8.85546875" style="2"/>
    <col min="12" max="12" width="17" style="2" bestFit="1" customWidth="1"/>
    <col min="13" max="13" width="8.85546875" style="2"/>
    <col min="14" max="14" width="25.42578125" style="2" bestFit="1" customWidth="1"/>
    <col min="15" max="15" width="8.85546875" style="2"/>
    <col min="16" max="16" width="12.140625" style="2" customWidth="1"/>
    <col min="17" max="17" width="31" style="2" bestFit="1" customWidth="1"/>
    <col min="18" max="19" width="8.85546875" style="2"/>
    <col min="20" max="20" width="21" style="2" bestFit="1" customWidth="1"/>
    <col min="21" max="21" width="8.85546875" style="2"/>
    <col min="22" max="22" width="9.85546875" style="2" customWidth="1"/>
    <col min="23" max="23" width="21" style="2" customWidth="1"/>
    <col min="24" max="16384" width="8.85546875" style="2"/>
  </cols>
  <sheetData>
    <row r="1" spans="1:8" s="1" customFormat="1" ht="15" x14ac:dyDescent="0.25">
      <c r="A1" s="53" t="s">
        <v>0</v>
      </c>
      <c r="B1" s="53"/>
      <c r="C1" s="53"/>
      <c r="D1" s="53"/>
      <c r="E1" s="53"/>
      <c r="F1" s="53"/>
      <c r="G1" s="53"/>
      <c r="H1" s="53"/>
    </row>
    <row r="2" spans="1:8" s="1" customFormat="1" ht="15" x14ac:dyDescent="0.25">
      <c r="A2" s="53" t="s">
        <v>1</v>
      </c>
      <c r="B2" s="53"/>
      <c r="C2" s="53"/>
      <c r="D2" s="53"/>
      <c r="E2" s="53"/>
      <c r="F2" s="53"/>
      <c r="G2" s="53"/>
      <c r="H2" s="53"/>
    </row>
    <row r="3" spans="1:8" s="1" customFormat="1" ht="8.1" customHeight="1" x14ac:dyDescent="0.25">
      <c r="A3" s="53"/>
      <c r="B3" s="53"/>
      <c r="C3" s="53"/>
      <c r="D3" s="53"/>
      <c r="E3" s="53"/>
      <c r="F3" s="53"/>
      <c r="G3" s="53"/>
      <c r="H3" s="53"/>
    </row>
    <row r="4" spans="1:8" s="1" customFormat="1" ht="15" x14ac:dyDescent="0.25">
      <c r="A4" s="53" t="s">
        <v>2</v>
      </c>
      <c r="B4" s="53"/>
      <c r="C4" s="53"/>
      <c r="D4" s="53"/>
      <c r="E4" s="53"/>
      <c r="F4" s="53"/>
      <c r="G4" s="53"/>
      <c r="H4" s="53"/>
    </row>
    <row r="5" spans="1:8" s="1" customFormat="1" ht="8.1" customHeight="1" x14ac:dyDescent="0.25">
      <c r="A5" s="53"/>
      <c r="B5" s="53"/>
      <c r="C5" s="53"/>
      <c r="D5" s="53"/>
      <c r="E5" s="53"/>
      <c r="F5" s="53"/>
      <c r="G5" s="53"/>
      <c r="H5" s="53"/>
    </row>
    <row r="6" spans="1:8" s="1" customFormat="1" ht="15" x14ac:dyDescent="0.25">
      <c r="A6" s="53" t="s">
        <v>3</v>
      </c>
      <c r="B6" s="53"/>
      <c r="C6" s="53"/>
      <c r="D6" s="53"/>
      <c r="E6" s="53"/>
      <c r="F6" s="53"/>
      <c r="G6" s="53"/>
      <c r="H6" s="53"/>
    </row>
    <row r="7" spans="1:8" ht="8.1" customHeight="1" x14ac:dyDescent="0.2">
      <c r="A7" s="54"/>
      <c r="B7" s="54"/>
      <c r="C7" s="54"/>
      <c r="D7" s="54"/>
      <c r="E7" s="54"/>
      <c r="F7" s="54"/>
      <c r="G7" s="54"/>
      <c r="H7" s="54"/>
    </row>
    <row r="8" spans="1:8" ht="16.899999999999999" customHeight="1" x14ac:dyDescent="0.25">
      <c r="A8" s="3" t="s">
        <v>4</v>
      </c>
      <c r="B8" s="1"/>
      <c r="C8" s="1"/>
      <c r="D8" s="4"/>
      <c r="E8" s="55"/>
      <c r="F8" s="55"/>
      <c r="G8" s="55"/>
      <c r="H8" s="55"/>
    </row>
    <row r="9" spans="1:8" ht="9.9499999999999993" customHeight="1" x14ac:dyDescent="0.2">
      <c r="A9" s="56"/>
      <c r="B9" s="56"/>
      <c r="C9" s="56"/>
      <c r="D9" s="56"/>
      <c r="E9" s="56"/>
      <c r="F9" s="56"/>
      <c r="G9" s="56"/>
      <c r="H9" s="56"/>
    </row>
    <row r="10" spans="1:8" ht="15" x14ac:dyDescent="0.25">
      <c r="A10" s="57" t="s">
        <v>5</v>
      </c>
      <c r="B10" s="57"/>
      <c r="C10" s="57"/>
      <c r="D10" s="52"/>
      <c r="E10" s="52"/>
      <c r="F10" s="52"/>
      <c r="G10" s="52"/>
      <c r="H10" s="52"/>
    </row>
    <row r="11" spans="1:8" ht="9.9499999999999993" customHeight="1" x14ac:dyDescent="0.2">
      <c r="A11" s="56"/>
      <c r="B11" s="56"/>
      <c r="C11" s="56"/>
      <c r="D11" s="56"/>
      <c r="E11" s="56"/>
      <c r="F11" s="56"/>
      <c r="G11" s="56"/>
      <c r="H11" s="56"/>
    </row>
    <row r="12" spans="1:8" ht="15" x14ac:dyDescent="0.25">
      <c r="A12" s="3" t="s">
        <v>6</v>
      </c>
      <c r="B12" s="1"/>
      <c r="C12" s="51"/>
      <c r="D12" s="52"/>
      <c r="E12" s="52"/>
      <c r="F12" s="52"/>
      <c r="G12" s="52"/>
      <c r="H12" s="52"/>
    </row>
    <row r="13" spans="1:8" ht="8.1" customHeight="1" x14ac:dyDescent="0.25">
      <c r="A13" s="53"/>
      <c r="B13" s="53"/>
      <c r="C13" s="53"/>
      <c r="D13" s="53"/>
      <c r="E13" s="53"/>
      <c r="F13" s="53"/>
      <c r="G13" s="53"/>
      <c r="H13" s="53"/>
    </row>
    <row r="14" spans="1:8" ht="15" customHeight="1" x14ac:dyDescent="0.25">
      <c r="A14" s="61" t="s">
        <v>7</v>
      </c>
      <c r="B14" s="61"/>
      <c r="C14" s="61"/>
      <c r="D14" s="61"/>
      <c r="E14" s="61"/>
      <c r="F14" s="61"/>
      <c r="G14" s="61"/>
      <c r="H14" s="61"/>
    </row>
    <row r="15" spans="1:8" ht="15" customHeight="1" x14ac:dyDescent="0.2">
      <c r="A15" s="62"/>
      <c r="B15" s="62"/>
      <c r="C15" s="62"/>
      <c r="D15" s="62"/>
      <c r="E15" s="62"/>
      <c r="F15" s="62"/>
      <c r="G15" s="62"/>
      <c r="H15" s="62"/>
    </row>
    <row r="16" spans="1:8" ht="15" customHeight="1" x14ac:dyDescent="0.2">
      <c r="A16" s="63"/>
      <c r="B16" s="63"/>
      <c r="C16" s="63"/>
      <c r="D16" s="63"/>
      <c r="E16" s="63"/>
      <c r="F16" s="63"/>
      <c r="G16" s="63"/>
      <c r="H16" s="63"/>
    </row>
    <row r="17" spans="1:14" ht="12" customHeight="1" x14ac:dyDescent="0.2">
      <c r="A17" s="64"/>
      <c r="B17" s="64"/>
      <c r="C17" s="64"/>
      <c r="D17" s="64"/>
      <c r="E17" s="64"/>
      <c r="F17" s="64"/>
      <c r="G17" s="64"/>
      <c r="H17" s="64"/>
    </row>
    <row r="18" spans="1:14" ht="15" x14ac:dyDescent="0.25">
      <c r="A18" s="65" t="s">
        <v>8</v>
      </c>
      <c r="B18" s="65"/>
      <c r="C18" s="65"/>
      <c r="D18" s="5"/>
      <c r="E18" s="65" t="s">
        <v>9</v>
      </c>
      <c r="F18" s="65"/>
      <c r="G18" s="65"/>
      <c r="H18" s="65"/>
    </row>
    <row r="19" spans="1:14" ht="15.75" thickBot="1" x14ac:dyDescent="0.3">
      <c r="A19" s="66"/>
      <c r="B19" s="66"/>
      <c r="C19" s="66"/>
      <c r="D19" s="6"/>
      <c r="E19" s="67"/>
      <c r="F19" s="67"/>
      <c r="G19" s="67"/>
      <c r="H19" s="67"/>
    </row>
    <row r="20" spans="1:14" ht="15" customHeight="1" thickBot="1" x14ac:dyDescent="0.3">
      <c r="A20" s="1"/>
      <c r="B20" s="7" t="s">
        <v>10</v>
      </c>
      <c r="C20" s="8"/>
      <c r="D20" s="1"/>
      <c r="E20" s="58" t="e">
        <f>VLOOKUP($C$20,$A$37:$B$49,2,TRUE)</f>
        <v>#N/A</v>
      </c>
      <c r="F20" s="59"/>
      <c r="G20" s="59"/>
      <c r="H20" s="60"/>
    </row>
    <row r="21" spans="1:14" ht="15" customHeight="1" thickBot="1" x14ac:dyDescent="0.3">
      <c r="A21" s="1"/>
      <c r="B21" s="7" t="s">
        <v>11</v>
      </c>
      <c r="C21" s="9"/>
      <c r="D21" s="1"/>
      <c r="E21" s="58"/>
      <c r="F21" s="59"/>
      <c r="G21" s="59"/>
      <c r="H21" s="60"/>
    </row>
    <row r="22" spans="1:14" ht="15" customHeight="1" thickBot="1" x14ac:dyDescent="0.3">
      <c r="A22" s="1"/>
      <c r="B22" s="7" t="s">
        <v>12</v>
      </c>
      <c r="C22" s="10">
        <v>1</v>
      </c>
      <c r="D22" s="1"/>
      <c r="E22" s="58" t="s">
        <v>13</v>
      </c>
      <c r="F22" s="59"/>
      <c r="G22" s="59"/>
      <c r="H22" s="60"/>
    </row>
    <row r="23" spans="1:14" ht="15" customHeight="1" thickBot="1" x14ac:dyDescent="0.3">
      <c r="A23" s="1"/>
      <c r="B23" s="7" t="s">
        <v>14</v>
      </c>
      <c r="C23" s="11">
        <v>101</v>
      </c>
      <c r="D23" s="1"/>
      <c r="E23" s="58" t="str">
        <f>IF($C$23=101,"Non-General Fund","")</f>
        <v>Non-General Fund</v>
      </c>
      <c r="F23" s="59"/>
      <c r="G23" s="59"/>
      <c r="H23" s="60"/>
    </row>
    <row r="24" spans="1:14" ht="15" customHeight="1" thickBot="1" x14ac:dyDescent="0.3">
      <c r="A24" s="1"/>
      <c r="B24" s="7" t="s">
        <v>15</v>
      </c>
      <c r="C24" s="12"/>
      <c r="D24" s="1"/>
      <c r="E24" s="58" t="str">
        <f>VLOOKUP($C$24,$A$52:$B$64,2,TRUE)</f>
        <v>Administration</v>
      </c>
      <c r="F24" s="59"/>
      <c r="G24" s="59"/>
      <c r="H24" s="60"/>
    </row>
    <row r="25" spans="1:14" ht="15" customHeight="1" thickBot="1" x14ac:dyDescent="0.3">
      <c r="A25" s="1"/>
      <c r="B25" s="7" t="s">
        <v>16</v>
      </c>
      <c r="C25" s="13"/>
      <c r="D25" s="1"/>
      <c r="E25" s="58" t="str">
        <f>IFERROR(VLOOKUP($C$25,$D$37:$E$64,2,FALSE),VLOOKUP($C$25,$G$37:$H$54,2,FALSE))</f>
        <v>Administration</v>
      </c>
      <c r="F25" s="59"/>
      <c r="G25" s="59"/>
      <c r="H25" s="60"/>
    </row>
    <row r="26" spans="1:14" ht="15" customHeight="1" thickBot="1" x14ac:dyDescent="0.3">
      <c r="A26" s="1"/>
      <c r="B26" s="7" t="s">
        <v>17</v>
      </c>
      <c r="C26" s="14">
        <f>IF(COUNTIF($A$37:$A$41,$C$20),1,IF(COUNTIF($A$44:$A$49,$C$20),2,IF(COUNTIF($A$43,$C$20),3,IF(COUNTIF($A$42,$C$20),4,0))))</f>
        <v>0</v>
      </c>
      <c r="D26" s="1"/>
      <c r="E26" s="58" t="b">
        <f>IF($C$26=1,"Governmental Fund",IF($C$26=2,"Other Funds",IF($C$26=3,"Internal Service Funds",IF($C$26=4,"Enterprise Funds"))))</f>
        <v>0</v>
      </c>
      <c r="F26" s="59"/>
      <c r="G26" s="59"/>
      <c r="H26" s="60"/>
    </row>
    <row r="27" spans="1:14" s="16" customFormat="1" ht="15" customHeight="1" thickBot="1" x14ac:dyDescent="0.3">
      <c r="A27" s="15"/>
      <c r="B27" s="7" t="s">
        <v>18</v>
      </c>
      <c r="C27" s="9"/>
      <c r="D27" s="15"/>
      <c r="E27" s="58"/>
      <c r="F27" s="59"/>
      <c r="G27" s="59"/>
      <c r="H27" s="60"/>
    </row>
    <row r="28" spans="1:14" ht="15" customHeight="1" thickBot="1" x14ac:dyDescent="0.3">
      <c r="A28" s="1"/>
      <c r="B28" s="1"/>
      <c r="C28" s="17"/>
      <c r="D28" s="1"/>
      <c r="E28" s="68"/>
      <c r="F28" s="68"/>
      <c r="G28" s="68"/>
      <c r="H28" s="68"/>
    </row>
    <row r="29" spans="1:14" ht="15" customHeight="1" thickBot="1" x14ac:dyDescent="0.3">
      <c r="A29" s="1"/>
      <c r="B29" s="7" t="s">
        <v>19</v>
      </c>
      <c r="C29" s="8"/>
      <c r="D29" s="1"/>
      <c r="E29" s="58" t="str">
        <f>IF($C$29="Y","Yes",IF($C$29="N","No",""))</f>
        <v/>
      </c>
      <c r="F29" s="59"/>
      <c r="G29" s="59"/>
      <c r="H29" s="60"/>
    </row>
    <row r="30" spans="1:14" ht="15" customHeight="1" thickBot="1" x14ac:dyDescent="0.3">
      <c r="A30" s="1"/>
      <c r="B30" s="7" t="s">
        <v>20</v>
      </c>
      <c r="C30" s="8"/>
      <c r="D30" s="1"/>
      <c r="E30" s="58" t="str">
        <f>IF($C$30="INT","Interest Allocated to Fund",IF($C$30="INTG","Interest Allocated to General Fund",IF($C$30="INTO","Interest Allocated to Operating Budget",IF($C$30="INTF","Interest Allocated to Fund Balance",IF($C$30="INTS","Interest Allocated to Schools","")))))</f>
        <v/>
      </c>
      <c r="F30" s="59"/>
      <c r="G30" s="59"/>
      <c r="H30" s="60"/>
      <c r="N30" s="18"/>
    </row>
    <row r="31" spans="1:14" ht="15" customHeight="1" thickBot="1" x14ac:dyDescent="0.3">
      <c r="A31" s="1"/>
      <c r="B31" s="7" t="s">
        <v>21</v>
      </c>
      <c r="C31" s="14">
        <f>IF(COUNTIF($A$37:$A$41,$C$20),1,IF(COUNTIF($A$42:$A$43,$C$20),2,IF(COUNTIF($A$48,$C$20),3,IF(COUNTIF($A$44,$C$20),4,IF(COUNTIF($A$47,$C$20),5,IF(COUNTIF($A$45,$C$20),6,IF(COUNTIF($A$46,$C$20),7,0)))))))</f>
        <v>0</v>
      </c>
      <c r="D31" s="1"/>
      <c r="E31" s="58" t="str">
        <f>IF(COUNTIF($C$31,1),"Governmental",IF(COUNTIF($C$31,2),"Busness Type",IF(COUNTIF($C$31,3),"Component Unit",IF(COUNTIF($C$31,4),"Pension Trust",IF(COUNTIF($C$31,5),"Investment Trust",IF(COUNTIF($C$31,6),"Private Purpose Trust",IF(COUNTIF($C$31,7),"Agency","")))))))</f>
        <v/>
      </c>
      <c r="F31" s="59"/>
      <c r="G31" s="59"/>
      <c r="H31" s="60"/>
    </row>
    <row r="32" spans="1:14" ht="15" customHeight="1" thickBot="1" x14ac:dyDescent="0.3">
      <c r="A32" s="1"/>
      <c r="B32" s="7" t="s">
        <v>22</v>
      </c>
      <c r="C32" s="14">
        <f>IF(COUNTIF($A$37:$A$47,$C$20),1,IF(COUNTIF($A$49,$C$20),1,IF(COUNTIF($A$48,$C$20),3,0)))</f>
        <v>0</v>
      </c>
      <c r="D32" s="1"/>
      <c r="E32" s="58" t="str">
        <f>IF($C$32=1,"Primary",IF($C$32=3,"Component Unit",""))</f>
        <v/>
      </c>
      <c r="F32" s="59"/>
      <c r="G32" s="59"/>
      <c r="H32" s="60"/>
    </row>
    <row r="33" spans="1:14" ht="15" customHeight="1" thickBot="1" x14ac:dyDescent="0.3">
      <c r="A33" s="1"/>
      <c r="B33" s="7" t="s">
        <v>23</v>
      </c>
      <c r="C33" s="13"/>
      <c r="D33" s="1"/>
      <c r="E33" s="58" t="e">
        <f>VLOOKUP($C$33,$G$57:$H$61,2,FALSE)</f>
        <v>#N/A</v>
      </c>
      <c r="F33" s="59"/>
      <c r="G33" s="59"/>
      <c r="H33" s="60"/>
    </row>
    <row r="34" spans="1:14" ht="8.1" customHeight="1" x14ac:dyDescent="0.2">
      <c r="A34" s="54"/>
      <c r="B34" s="54"/>
      <c r="C34" s="54"/>
      <c r="D34" s="54"/>
      <c r="E34" s="54"/>
      <c r="F34" s="54"/>
      <c r="G34" s="54"/>
      <c r="H34" s="54"/>
    </row>
    <row r="35" spans="1:14" ht="11.45" customHeight="1" x14ac:dyDescent="0.2">
      <c r="A35" s="54"/>
      <c r="B35" s="54"/>
      <c r="C35" s="54"/>
      <c r="D35" s="54"/>
      <c r="E35" s="54"/>
      <c r="F35" s="54"/>
      <c r="G35" s="54"/>
      <c r="H35" s="54"/>
    </row>
    <row r="36" spans="1:14" ht="29.45" customHeight="1" thickBot="1" x14ac:dyDescent="0.25">
      <c r="A36" s="19" t="s">
        <v>24</v>
      </c>
      <c r="B36" s="20" t="s">
        <v>25</v>
      </c>
      <c r="C36" s="21"/>
      <c r="D36" s="22" t="s">
        <v>26</v>
      </c>
      <c r="E36" s="23" t="s">
        <v>27</v>
      </c>
      <c r="F36" s="21"/>
      <c r="G36" s="24" t="s">
        <v>26</v>
      </c>
      <c r="H36" s="25" t="s">
        <v>28</v>
      </c>
    </row>
    <row r="37" spans="1:14" ht="12.75" customHeight="1" thickTop="1" x14ac:dyDescent="0.2">
      <c r="A37" s="20">
        <v>11</v>
      </c>
      <c r="B37" s="21" t="s">
        <v>29</v>
      </c>
      <c r="C37" s="21"/>
      <c r="D37" s="26">
        <v>0</v>
      </c>
      <c r="E37" s="27" t="s">
        <v>30</v>
      </c>
      <c r="F37" s="21"/>
      <c r="G37" s="28">
        <v>29</v>
      </c>
      <c r="H37" s="29" t="s">
        <v>31</v>
      </c>
    </row>
    <row r="38" spans="1:14" ht="12.75" customHeight="1" x14ac:dyDescent="0.2">
      <c r="A38" s="20">
        <v>12</v>
      </c>
      <c r="B38" s="21" t="s">
        <v>32</v>
      </c>
      <c r="C38" s="21"/>
      <c r="D38" s="26">
        <v>1</v>
      </c>
      <c r="E38" s="27" t="s">
        <v>33</v>
      </c>
      <c r="F38" s="21"/>
      <c r="G38" s="30">
        <v>30</v>
      </c>
      <c r="H38" s="31" t="s">
        <v>34</v>
      </c>
    </row>
    <row r="39" spans="1:14" ht="12.75" customHeight="1" x14ac:dyDescent="0.2">
      <c r="A39" s="20">
        <v>13</v>
      </c>
      <c r="B39" s="21" t="s">
        <v>35</v>
      </c>
      <c r="C39" s="21"/>
      <c r="D39" s="26">
        <v>2</v>
      </c>
      <c r="E39" s="27" t="s">
        <v>36</v>
      </c>
      <c r="F39" s="21"/>
      <c r="G39" s="28">
        <v>31</v>
      </c>
      <c r="H39" s="29" t="s">
        <v>37</v>
      </c>
    </row>
    <row r="40" spans="1:14" ht="12.75" customHeight="1" x14ac:dyDescent="0.2">
      <c r="A40" s="20">
        <v>14</v>
      </c>
      <c r="B40" s="21" t="s">
        <v>38</v>
      </c>
      <c r="C40" s="21"/>
      <c r="D40" s="26">
        <v>3</v>
      </c>
      <c r="E40" s="27" t="s">
        <v>39</v>
      </c>
      <c r="F40" s="21"/>
      <c r="G40" s="30">
        <v>32</v>
      </c>
      <c r="H40" s="31" t="s">
        <v>40</v>
      </c>
    </row>
    <row r="41" spans="1:14" x14ac:dyDescent="0.2">
      <c r="A41" s="20">
        <v>15</v>
      </c>
      <c r="B41" s="21" t="s">
        <v>41</v>
      </c>
      <c r="C41" s="21"/>
      <c r="D41" s="26">
        <v>4</v>
      </c>
      <c r="E41" s="27" t="s">
        <v>42</v>
      </c>
      <c r="F41" s="21"/>
      <c r="G41" s="28">
        <v>33</v>
      </c>
      <c r="H41" s="29" t="s">
        <v>43</v>
      </c>
    </row>
    <row r="42" spans="1:14" x14ac:dyDescent="0.2">
      <c r="A42" s="20">
        <v>21</v>
      </c>
      <c r="B42" s="21" t="s">
        <v>44</v>
      </c>
      <c r="C42" s="21"/>
      <c r="D42" s="26">
        <v>5</v>
      </c>
      <c r="E42" s="27" t="s">
        <v>45</v>
      </c>
      <c r="F42" s="21"/>
      <c r="G42" s="30">
        <v>34</v>
      </c>
      <c r="H42" s="31" t="s">
        <v>46</v>
      </c>
    </row>
    <row r="43" spans="1:14" x14ac:dyDescent="0.2">
      <c r="A43" s="20">
        <v>22</v>
      </c>
      <c r="B43" s="21" t="s">
        <v>47</v>
      </c>
      <c r="C43" s="21"/>
      <c r="D43" s="26">
        <v>6</v>
      </c>
      <c r="E43" s="27" t="s">
        <v>48</v>
      </c>
      <c r="F43" s="21"/>
      <c r="G43" s="28">
        <v>35</v>
      </c>
      <c r="H43" s="29" t="s">
        <v>49</v>
      </c>
    </row>
    <row r="44" spans="1:14" x14ac:dyDescent="0.2">
      <c r="A44" s="20">
        <v>31</v>
      </c>
      <c r="B44" s="21" t="s">
        <v>50</v>
      </c>
      <c r="C44" s="21"/>
      <c r="D44" s="26">
        <v>7</v>
      </c>
      <c r="E44" s="27" t="s">
        <v>51</v>
      </c>
      <c r="F44" s="21"/>
      <c r="G44" s="30">
        <v>36</v>
      </c>
      <c r="H44" s="31" t="s">
        <v>52</v>
      </c>
    </row>
    <row r="45" spans="1:14" x14ac:dyDescent="0.2">
      <c r="A45" s="20">
        <v>33</v>
      </c>
      <c r="B45" s="21" t="s">
        <v>53</v>
      </c>
      <c r="C45" s="21"/>
      <c r="D45" s="26">
        <v>8</v>
      </c>
      <c r="E45" s="27" t="s">
        <v>54</v>
      </c>
      <c r="F45" s="21"/>
      <c r="G45" s="28">
        <v>37</v>
      </c>
      <c r="H45" s="29" t="s">
        <v>55</v>
      </c>
    </row>
    <row r="46" spans="1:14" x14ac:dyDescent="0.2">
      <c r="A46" s="20">
        <v>34</v>
      </c>
      <c r="B46" s="21" t="s">
        <v>56</v>
      </c>
      <c r="C46" s="21"/>
      <c r="D46" s="26">
        <v>9</v>
      </c>
      <c r="E46" s="27" t="s">
        <v>57</v>
      </c>
      <c r="F46" s="21"/>
      <c r="G46" s="30">
        <v>38</v>
      </c>
      <c r="H46" s="31" t="s">
        <v>58</v>
      </c>
    </row>
    <row r="47" spans="1:14" x14ac:dyDescent="0.2">
      <c r="A47" s="20">
        <v>35</v>
      </c>
      <c r="B47" s="21" t="s">
        <v>59</v>
      </c>
      <c r="C47" s="21"/>
      <c r="D47" s="26">
        <v>10</v>
      </c>
      <c r="E47" s="27" t="s">
        <v>60</v>
      </c>
      <c r="F47" s="21"/>
      <c r="G47" s="28">
        <v>39</v>
      </c>
      <c r="H47" s="29" t="s">
        <v>61</v>
      </c>
    </row>
    <row r="48" spans="1:14" x14ac:dyDescent="0.2">
      <c r="A48" s="20">
        <v>50</v>
      </c>
      <c r="B48" s="21" t="s">
        <v>62</v>
      </c>
      <c r="C48" s="21"/>
      <c r="D48" s="26">
        <v>11</v>
      </c>
      <c r="E48" s="27" t="s">
        <v>63</v>
      </c>
      <c r="F48" s="21"/>
      <c r="G48" s="30">
        <v>40</v>
      </c>
      <c r="H48" s="31" t="s">
        <v>64</v>
      </c>
      <c r="N48" s="32"/>
    </row>
    <row r="49" spans="1:25" x14ac:dyDescent="0.2">
      <c r="A49" s="20">
        <v>60</v>
      </c>
      <c r="B49" s="21" t="s">
        <v>65</v>
      </c>
      <c r="C49" s="21"/>
      <c r="D49" s="26">
        <v>12</v>
      </c>
      <c r="E49" s="27" t="s">
        <v>66</v>
      </c>
      <c r="F49" s="21"/>
      <c r="G49" s="28">
        <v>41</v>
      </c>
      <c r="H49" s="29" t="s">
        <v>67</v>
      </c>
    </row>
    <row r="50" spans="1:25" x14ac:dyDescent="0.2">
      <c r="A50" s="21"/>
      <c r="B50" s="21"/>
      <c r="C50" s="21"/>
      <c r="D50" s="26">
        <v>13</v>
      </c>
      <c r="E50" s="27" t="s">
        <v>68</v>
      </c>
      <c r="F50" s="21"/>
      <c r="G50" s="30">
        <v>42</v>
      </c>
      <c r="H50" s="31" t="s">
        <v>69</v>
      </c>
    </row>
    <row r="51" spans="1:25" ht="25.5" x14ac:dyDescent="0.2">
      <c r="A51" s="22" t="s">
        <v>70</v>
      </c>
      <c r="B51" s="23" t="s">
        <v>71</v>
      </c>
      <c r="C51" s="21"/>
      <c r="D51" s="26">
        <v>14</v>
      </c>
      <c r="E51" s="27" t="s">
        <v>72</v>
      </c>
      <c r="F51" s="21"/>
      <c r="G51" s="28">
        <v>43</v>
      </c>
      <c r="H51" s="29" t="s">
        <v>73</v>
      </c>
    </row>
    <row r="52" spans="1:25" x14ac:dyDescent="0.2">
      <c r="A52" s="33">
        <v>0</v>
      </c>
      <c r="B52" s="34" t="s">
        <v>30</v>
      </c>
      <c r="C52" s="21"/>
      <c r="D52" s="26">
        <v>15</v>
      </c>
      <c r="E52" s="27" t="s">
        <v>74</v>
      </c>
      <c r="F52" s="21"/>
      <c r="G52" s="30">
        <v>44</v>
      </c>
      <c r="H52" s="31" t="s">
        <v>75</v>
      </c>
    </row>
    <row r="53" spans="1:25" x14ac:dyDescent="0.2">
      <c r="A53" s="35">
        <v>1</v>
      </c>
      <c r="B53" s="27" t="s">
        <v>76</v>
      </c>
      <c r="C53" s="21"/>
      <c r="D53" s="26">
        <v>16</v>
      </c>
      <c r="E53" s="27" t="s">
        <v>77</v>
      </c>
      <c r="F53" s="21"/>
      <c r="G53" s="28">
        <v>45</v>
      </c>
      <c r="H53" s="29" t="s">
        <v>78</v>
      </c>
    </row>
    <row r="54" spans="1:25" x14ac:dyDescent="0.2">
      <c r="A54" s="35">
        <v>2</v>
      </c>
      <c r="B54" s="27" t="s">
        <v>79</v>
      </c>
      <c r="C54" s="21"/>
      <c r="D54" s="26">
        <v>17</v>
      </c>
      <c r="E54" s="27" t="s">
        <v>80</v>
      </c>
      <c r="F54" s="21"/>
      <c r="G54" s="36">
        <v>46</v>
      </c>
      <c r="H54" s="37" t="s">
        <v>81</v>
      </c>
    </row>
    <row r="55" spans="1:25" x14ac:dyDescent="0.2">
      <c r="A55" s="35">
        <v>3</v>
      </c>
      <c r="B55" s="27" t="s">
        <v>82</v>
      </c>
      <c r="C55" s="21"/>
      <c r="D55" s="26">
        <v>18</v>
      </c>
      <c r="E55" s="27" t="s">
        <v>83</v>
      </c>
      <c r="F55" s="21"/>
      <c r="G55" s="38"/>
      <c r="H55" s="39"/>
    </row>
    <row r="56" spans="1:25" ht="26.25" thickBot="1" x14ac:dyDescent="0.25">
      <c r="A56" s="35">
        <v>4</v>
      </c>
      <c r="B56" s="27" t="s">
        <v>84</v>
      </c>
      <c r="C56" s="21"/>
      <c r="D56" s="26">
        <v>19</v>
      </c>
      <c r="E56" s="27" t="s">
        <v>85</v>
      </c>
      <c r="F56" s="21"/>
      <c r="G56" s="40" t="s">
        <v>86</v>
      </c>
      <c r="H56" s="25" t="s">
        <v>87</v>
      </c>
    </row>
    <row r="57" spans="1:25" ht="13.5" thickTop="1" x14ac:dyDescent="0.2">
      <c r="A57" s="35">
        <v>5</v>
      </c>
      <c r="B57" s="27" t="s">
        <v>88</v>
      </c>
      <c r="C57" s="21"/>
      <c r="D57" s="26">
        <v>21</v>
      </c>
      <c r="E57" s="27" t="s">
        <v>89</v>
      </c>
      <c r="F57" s="21"/>
      <c r="G57" s="28">
        <v>1</v>
      </c>
      <c r="H57" s="29" t="s">
        <v>90</v>
      </c>
    </row>
    <row r="58" spans="1:25" x14ac:dyDescent="0.2">
      <c r="A58" s="35">
        <v>6</v>
      </c>
      <c r="B58" s="27" t="s">
        <v>91</v>
      </c>
      <c r="C58" s="21"/>
      <c r="D58" s="26">
        <v>22</v>
      </c>
      <c r="E58" s="27" t="s">
        <v>92</v>
      </c>
      <c r="F58" s="21"/>
      <c r="G58" s="30">
        <v>2</v>
      </c>
      <c r="H58" s="31" t="s">
        <v>93</v>
      </c>
    </row>
    <row r="59" spans="1:25" x14ac:dyDescent="0.2">
      <c r="A59" s="35">
        <v>7</v>
      </c>
      <c r="B59" s="27" t="s">
        <v>94</v>
      </c>
      <c r="C59" s="21"/>
      <c r="D59" s="26">
        <v>23</v>
      </c>
      <c r="E59" s="27" t="s">
        <v>95</v>
      </c>
      <c r="F59" s="21"/>
      <c r="G59" s="28">
        <v>3</v>
      </c>
      <c r="H59" s="29" t="s">
        <v>96</v>
      </c>
      <c r="Y59" s="18"/>
    </row>
    <row r="60" spans="1:25" x14ac:dyDescent="0.2">
      <c r="A60" s="35">
        <v>8</v>
      </c>
      <c r="B60" s="27" t="s">
        <v>37</v>
      </c>
      <c r="C60" s="21"/>
      <c r="D60" s="30">
        <v>24</v>
      </c>
      <c r="E60" s="31" t="s">
        <v>97</v>
      </c>
      <c r="F60" s="21"/>
      <c r="G60" s="30">
        <v>4</v>
      </c>
      <c r="H60" s="31" t="s">
        <v>98</v>
      </c>
    </row>
    <row r="61" spans="1:25" x14ac:dyDescent="0.2">
      <c r="A61" s="35">
        <v>9</v>
      </c>
      <c r="B61" s="27" t="s">
        <v>42</v>
      </c>
      <c r="C61" s="21"/>
      <c r="D61" s="28">
        <v>25</v>
      </c>
      <c r="E61" s="29" t="s">
        <v>99</v>
      </c>
      <c r="F61" s="21"/>
      <c r="G61" s="41">
        <v>5</v>
      </c>
      <c r="H61" s="42" t="s">
        <v>100</v>
      </c>
    </row>
    <row r="62" spans="1:25" x14ac:dyDescent="0.2">
      <c r="A62" s="35">
        <v>10</v>
      </c>
      <c r="B62" s="27" t="s">
        <v>101</v>
      </c>
      <c r="C62" s="21"/>
      <c r="D62" s="30">
        <v>26</v>
      </c>
      <c r="E62" s="31" t="s">
        <v>102</v>
      </c>
      <c r="F62" s="21"/>
      <c r="G62" s="21"/>
      <c r="H62" s="39"/>
    </row>
    <row r="63" spans="1:25" x14ac:dyDescent="0.2">
      <c r="A63" s="35">
        <v>11</v>
      </c>
      <c r="B63" s="27" t="s">
        <v>103</v>
      </c>
      <c r="C63" s="21"/>
      <c r="D63" s="28">
        <v>27</v>
      </c>
      <c r="E63" s="29" t="s">
        <v>104</v>
      </c>
      <c r="F63" s="21"/>
      <c r="G63" s="21" t="s">
        <v>105</v>
      </c>
      <c r="H63" s="21"/>
    </row>
    <row r="64" spans="1:25" x14ac:dyDescent="0.2">
      <c r="A64" s="35">
        <v>12</v>
      </c>
      <c r="B64" s="27" t="s">
        <v>75</v>
      </c>
      <c r="C64" s="21"/>
      <c r="D64" s="30">
        <v>28</v>
      </c>
      <c r="E64" s="31" t="s">
        <v>106</v>
      </c>
      <c r="F64" s="21"/>
      <c r="G64" s="27" t="s">
        <v>107</v>
      </c>
      <c r="H64" s="43"/>
    </row>
    <row r="65" spans="1:20" x14ac:dyDescent="0.2">
      <c r="A65" s="44"/>
      <c r="B65" s="44"/>
      <c r="C65" s="44"/>
      <c r="D65" s="44"/>
      <c r="E65" s="44"/>
      <c r="F65" s="44"/>
      <c r="G65" s="45" t="s">
        <v>108</v>
      </c>
      <c r="H65" s="45"/>
    </row>
    <row r="66" spans="1:20" x14ac:dyDescent="0.2">
      <c r="A66" s="46" t="s">
        <v>109</v>
      </c>
      <c r="B66" s="47"/>
      <c r="E66" s="21"/>
      <c r="F66" s="39"/>
      <c r="G66" s="21"/>
      <c r="H66" s="21"/>
      <c r="S66" s="48"/>
      <c r="T66" s="32"/>
    </row>
    <row r="67" spans="1:20" x14ac:dyDescent="0.2">
      <c r="A67" s="49"/>
      <c r="B67" s="45" t="s">
        <v>111</v>
      </c>
      <c r="D67" s="27" t="s">
        <v>110</v>
      </c>
      <c r="E67" s="43"/>
      <c r="F67" s="21"/>
      <c r="G67" s="21"/>
      <c r="H67" s="21"/>
      <c r="S67" s="48"/>
      <c r="T67" s="32"/>
    </row>
    <row r="68" spans="1:20" x14ac:dyDescent="0.2">
      <c r="A68" s="46" t="s">
        <v>113</v>
      </c>
      <c r="B68" s="50"/>
      <c r="D68" s="27" t="s">
        <v>112</v>
      </c>
      <c r="S68" s="48"/>
      <c r="T68" s="32"/>
    </row>
    <row r="69" spans="1:20" x14ac:dyDescent="0.2">
      <c r="S69" s="48"/>
      <c r="T69" s="32"/>
    </row>
    <row r="70" spans="1:20" x14ac:dyDescent="0.2">
      <c r="S70" s="48"/>
      <c r="T70" s="32"/>
    </row>
    <row r="71" spans="1:20" x14ac:dyDescent="0.2">
      <c r="S71" s="48"/>
      <c r="T71" s="32"/>
    </row>
    <row r="72" spans="1:20" x14ac:dyDescent="0.2">
      <c r="H72" s="16"/>
      <c r="S72" s="48"/>
      <c r="T72" s="32"/>
    </row>
    <row r="73" spans="1:20" x14ac:dyDescent="0.2">
      <c r="G73" s="45"/>
      <c r="H73" s="45"/>
      <c r="S73" s="48"/>
      <c r="T73" s="32"/>
    </row>
    <row r="74" spans="1:20" x14ac:dyDescent="0.2">
      <c r="S74" s="48"/>
      <c r="T74" s="32"/>
    </row>
    <row r="75" spans="1:20" x14ac:dyDescent="0.2">
      <c r="S75" s="48"/>
      <c r="T75" s="32"/>
    </row>
    <row r="76" spans="1:20" x14ac:dyDescent="0.2">
      <c r="S76" s="48"/>
      <c r="T76" s="32"/>
    </row>
    <row r="77" spans="1:20" x14ac:dyDescent="0.2">
      <c r="S77" s="48"/>
      <c r="T77" s="32"/>
    </row>
    <row r="78" spans="1:20" x14ac:dyDescent="0.2">
      <c r="S78" s="48"/>
      <c r="T78" s="32"/>
    </row>
    <row r="79" spans="1:20" x14ac:dyDescent="0.2">
      <c r="S79" s="48"/>
      <c r="T79" s="32"/>
    </row>
    <row r="80" spans="1:20" x14ac:dyDescent="0.2">
      <c r="S80" s="48"/>
      <c r="T80" s="32"/>
    </row>
    <row r="81" spans="19:20" x14ac:dyDescent="0.2">
      <c r="S81" s="48"/>
      <c r="T81" s="32"/>
    </row>
    <row r="82" spans="19:20" x14ac:dyDescent="0.2">
      <c r="S82" s="48"/>
      <c r="T82" s="32"/>
    </row>
    <row r="83" spans="19:20" x14ac:dyDescent="0.2">
      <c r="S83" s="48"/>
      <c r="T83" s="32"/>
    </row>
    <row r="84" spans="19:20" x14ac:dyDescent="0.2">
      <c r="S84" s="48"/>
      <c r="T84" s="32"/>
    </row>
    <row r="85" spans="19:20" x14ac:dyDescent="0.2">
      <c r="S85" s="48"/>
      <c r="T85" s="32"/>
    </row>
  </sheetData>
  <sheetProtection algorithmName="SHA-512" hashValue="hyyVjSSofl4cxGImKZMuYumshE9t/sQsShKMu+NTmlttjuc5Ix9pJIAdEwJYZIFaxijShMGmNNBh2ZhMIyfafg==" saltValue="JFNIWk6+D/GL2J7nzcg7RA==" spinCount="100000" sheet="1" objects="1" formatCells="0"/>
  <mergeCells count="38">
    <mergeCell ref="A35:H35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A34:H34"/>
    <mergeCell ref="E23:H23"/>
    <mergeCell ref="A13:H13"/>
    <mergeCell ref="A14:H14"/>
    <mergeCell ref="A15:H15"/>
    <mergeCell ref="A16:H16"/>
    <mergeCell ref="A17:H17"/>
    <mergeCell ref="A18:C18"/>
    <mergeCell ref="E18:H18"/>
    <mergeCell ref="A19:C19"/>
    <mergeCell ref="E19:H19"/>
    <mergeCell ref="E20:H20"/>
    <mergeCell ref="E21:H21"/>
    <mergeCell ref="E22:H22"/>
    <mergeCell ref="C12:H12"/>
    <mergeCell ref="A1:H1"/>
    <mergeCell ref="A2:H2"/>
    <mergeCell ref="A3:H3"/>
    <mergeCell ref="A4:H4"/>
    <mergeCell ref="A5:H5"/>
    <mergeCell ref="A6:H6"/>
    <mergeCell ref="A7:H7"/>
    <mergeCell ref="E8:H8"/>
    <mergeCell ref="A9:H9"/>
    <mergeCell ref="A11:H11"/>
    <mergeCell ref="A10:C10"/>
    <mergeCell ref="D10:H10"/>
  </mergeCells>
  <dataValidations count="1">
    <dataValidation type="textLength" operator="lessThan" allowBlank="1" showInputMessage="1" showErrorMessage="1" errorTitle="30 Character Max Limit Exceded" error="You have exceeded the 30 character limit._x000a__x000a_Please use no more than 30 characters." sqref="D10:H10">
      <formula1>30</formula1>
    </dataValidation>
  </dataValidations>
  <printOptions horizontalCentered="1"/>
  <pageMargins left="0.25" right="0.25" top="0.25" bottom="0.25" header="0.05" footer="0.15"/>
  <pageSetup scale="83" orientation="portrait" r:id="rId1"/>
  <headerFooter alignWithMargins="0">
    <oddHeader>&amp;LAC-Updated 06.26.22</oddHeader>
    <oddFooter xml:space="preserve">&amp;R
</oddFooter>
  </headerFooter>
  <legacy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ORGKEY Form</vt:lpstr>
      <vt:lpstr>'New ORGKEY Form'!Print_Area</vt:lpstr>
    </vt:vector>
  </TitlesOfParts>
  <Company>Imperial County Information and Technical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Amparo Chavez</dc:creator>
  <cp:lastModifiedBy>Amparo Chavez</cp:lastModifiedBy>
  <cp:lastPrinted>2022-08-17T21:50:30Z</cp:lastPrinted>
  <dcterms:created xsi:type="dcterms:W3CDTF">2022-06-26T16:17:11Z</dcterms:created>
  <dcterms:modified xsi:type="dcterms:W3CDTF">2022-08-17T21:50:43Z</dcterms:modified>
</cp:coreProperties>
</file>